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Sueldos 2019 en adelante\2022\"/>
    </mc:Choice>
  </mc:AlternateContent>
  <bookViews>
    <workbookView xWindow="0" yWindow="0" windowWidth="20490" windowHeight="7755" activeTab="1"/>
  </bookViews>
  <sheets>
    <sheet name="Docentes" sheetId="1" r:id="rId1"/>
    <sheet name="No Docentes" sheetId="2" r:id="rId2"/>
    <sheet name="Otros datos" sheetId="3" state="hidden" r:id="rId3"/>
  </sheets>
  <definedNames>
    <definedName name="_xlnm._FilterDatabase" localSheetId="1" hidden="1">'No Docentes'!$B$9:$G$37</definedName>
    <definedName name="_xlnm.Print_Area" localSheetId="0">Docentes!$A$1:$E$9</definedName>
    <definedName name="_xlnm.Print_Area" localSheetId="1">'No Docentes'!$B$1:$G$39</definedName>
    <definedName name="_xlnm.Print_Area" localSheetId="2">'Otros datos'!$A$1:$B$9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24" i="2" s="1"/>
  <c r="F23" i="2" l="1"/>
  <c r="G23" i="2" s="1"/>
  <c r="E12" i="3" l="1"/>
  <c r="E13" i="3"/>
  <c r="E11" i="3"/>
  <c r="F12" i="3"/>
  <c r="F13" i="3"/>
  <c r="F11" i="3"/>
  <c r="C13" i="3" l="1"/>
  <c r="C12" i="3"/>
  <c r="C11" i="3"/>
  <c r="D12" i="3" l="1"/>
  <c r="D11" i="3" l="1"/>
  <c r="D13" i="3"/>
  <c r="F11" i="2" l="1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5" i="2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F34" i="2"/>
  <c r="G34" i="2" s="1"/>
  <c r="F35" i="2"/>
  <c r="G35" i="2" s="1"/>
  <c r="F36" i="2"/>
  <c r="G36" i="2" s="1"/>
  <c r="F37" i="2"/>
  <c r="G37" i="2" s="1"/>
  <c r="F38" i="2"/>
  <c r="G38" i="2" s="1"/>
  <c r="G25" i="2"/>
  <c r="G33" i="2"/>
  <c r="F10" i="2" l="1"/>
  <c r="G10" i="2" s="1"/>
  <c r="E14" i="1"/>
  <c r="F14" i="1" s="1"/>
  <c r="E15" i="1"/>
  <c r="F15" i="1" s="1"/>
  <c r="E12" i="1"/>
  <c r="E13" i="1"/>
  <c r="F13" i="1" s="1"/>
  <c r="E11" i="1"/>
  <c r="F11" i="1" s="1"/>
  <c r="F12" i="1" l="1"/>
</calcChain>
</file>

<file path=xl/sharedStrings.xml><?xml version="1.0" encoding="utf-8"?>
<sst xmlns="http://schemas.openxmlformats.org/spreadsheetml/2006/main" count="61" uniqueCount="61">
  <si>
    <t>Secretario General</t>
  </si>
  <si>
    <t>Consejero</t>
  </si>
  <si>
    <t>Docente Senior</t>
  </si>
  <si>
    <t>Docente Asociado</t>
  </si>
  <si>
    <t>Docente Adjunto</t>
  </si>
  <si>
    <t>Docente Encargado</t>
  </si>
  <si>
    <t>ESCALAFÓN</t>
  </si>
  <si>
    <t>CARGO</t>
  </si>
  <si>
    <t>E Oficios</t>
  </si>
  <si>
    <t>Director I</t>
  </si>
  <si>
    <t>Director II</t>
  </si>
  <si>
    <t>Director III</t>
  </si>
  <si>
    <t>Responsable I</t>
  </si>
  <si>
    <t>Responsable II</t>
  </si>
  <si>
    <t>Coordinador I</t>
  </si>
  <si>
    <t>Coordinador II</t>
  </si>
  <si>
    <t>Analista I</t>
  </si>
  <si>
    <t>Analista II</t>
  </si>
  <si>
    <t>TU Técnico Universitario</t>
  </si>
  <si>
    <t>Coordinador técnico I</t>
  </si>
  <si>
    <t>Coordinador técnico II</t>
  </si>
  <si>
    <t>Analista técnico I</t>
  </si>
  <si>
    <t>Analista técnico II</t>
  </si>
  <si>
    <t>ES Especializado</t>
  </si>
  <si>
    <t>PU Profesional Universitario</t>
  </si>
  <si>
    <t>Coordinador especializado I</t>
  </si>
  <si>
    <t>Coordinador especializado II</t>
  </si>
  <si>
    <t>Analista especializado II</t>
  </si>
  <si>
    <t>Analista especializado I</t>
  </si>
  <si>
    <t>Analista especializado III</t>
  </si>
  <si>
    <t>AD Administrativo</t>
  </si>
  <si>
    <t>Analista administrativo I</t>
  </si>
  <si>
    <t>Analista administrativo II</t>
  </si>
  <si>
    <t>Asistente administrativo I</t>
  </si>
  <si>
    <t>Asistente administrativo II</t>
  </si>
  <si>
    <t>Asistente de oficios I</t>
  </si>
  <si>
    <t>Asistente de oficios II</t>
  </si>
  <si>
    <t>Docente Inicio</t>
  </si>
  <si>
    <t>GRADO</t>
  </si>
  <si>
    <t>Profesores de alta dedicación</t>
  </si>
  <si>
    <t xml:space="preserve"> Docente</t>
  </si>
  <si>
    <t>NIVEL</t>
  </si>
  <si>
    <t>DENOMINACIÓN</t>
  </si>
  <si>
    <t>VALOR HORA SEMANAL</t>
  </si>
  <si>
    <t>MONTO SEGÚN NIVEL DE FRECUENCIA U INTENSIDAD DE LA TAREA</t>
  </si>
  <si>
    <t>Comp. Especial BAJA</t>
  </si>
  <si>
    <t>Comp. Especial ALTA</t>
  </si>
  <si>
    <t>Responsable</t>
  </si>
  <si>
    <t>Coordinador</t>
  </si>
  <si>
    <t>Analista</t>
  </si>
  <si>
    <t>Niveles asimilables a las tareas a desempeñar</t>
  </si>
  <si>
    <t>Comp. Especial MEDIA</t>
  </si>
  <si>
    <t>SUELDO BASE 40 HORAS 2021</t>
  </si>
  <si>
    <t>SUELDO BASE 40 HS SEMANALES 2021</t>
  </si>
  <si>
    <t>AUMENTO ENERO 2022</t>
  </si>
  <si>
    <t>SUELDO BASE 40 HORAS 2022</t>
  </si>
  <si>
    <t>SUELDO BASE 40 HS SEMANALES 2022</t>
  </si>
  <si>
    <t>AUMENTO 01/2022</t>
  </si>
  <si>
    <t>Responsable especializado II</t>
  </si>
  <si>
    <t>Director especializado III</t>
  </si>
  <si>
    <t>Responsable especializado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</si>
</sst>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0" fillId="0" borderId="1" xfId="1" applyNumberFormat="1" applyFont="1" applyBorder="1"/>
    <xf numFmtId="0" fontId="0" fillId="0" borderId="1" xfId="0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5" xfId="0" applyNumberFormat="1" applyFont="1" applyFill="1" applyBorder="1"/>
    <xf numFmtId="164" fontId="6" fillId="2" borderId="4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4" fontId="5" fillId="0" borderId="0" xfId="0" applyNumberFormat="1" applyFont="1" applyFill="1" applyBorder="1"/>
    <xf numFmtId="164" fontId="6" fillId="2" borderId="4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6" xfId="0" applyNumberFormat="1" applyFont="1" applyFill="1" applyBorder="1"/>
    <xf numFmtId="164" fontId="6" fillId="2" borderId="2" xfId="0" applyNumberFormat="1" applyFont="1" applyFill="1" applyBorder="1"/>
    <xf numFmtId="0" fontId="5" fillId="0" borderId="3" xfId="0" applyFont="1" applyFill="1" applyBorder="1" applyAlignment="1">
      <alignment horizontal="center"/>
    </xf>
    <xf numFmtId="164" fontId="6" fillId="2" borderId="3" xfId="0" applyNumberFormat="1" applyFont="1" applyFill="1" applyBorder="1"/>
    <xf numFmtId="164" fontId="5" fillId="0" borderId="0" xfId="0" applyNumberFormat="1" applyFont="1" applyBorder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3" xfId="0" applyNumberFormat="1" applyFont="1" applyFill="1" applyBorder="1"/>
    <xf numFmtId="164" fontId="6" fillId="2" borderId="7" xfId="0" applyNumberFormat="1" applyFont="1" applyFill="1" applyBorder="1"/>
    <xf numFmtId="164" fontId="5" fillId="0" borderId="2" xfId="0" applyNumberFormat="1" applyFont="1" applyFill="1" applyBorder="1"/>
    <xf numFmtId="164" fontId="6" fillId="2" borderId="8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 applyFill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2" xfId="0" applyNumberFormat="1" applyFont="1" applyFill="1" applyBorder="1"/>
    <xf numFmtId="164" fontId="5" fillId="0" borderId="8" xfId="0" applyNumberFormat="1" applyFont="1" applyFill="1" applyBorder="1"/>
    <xf numFmtId="164" fontId="5" fillId="0" borderId="2" xfId="1" applyNumberFormat="1" applyFont="1" applyFill="1" applyBorder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5" fontId="6" fillId="4" borderId="1" xfId="5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/>
    <xf numFmtId="165" fontId="8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4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/>
  </cellXfs>
  <cellStyles count="6">
    <cellStyle name="Millares" xfId="1" builtinId="3"/>
    <cellStyle name="Millares 2" xfId="2"/>
    <cellStyle name="Millares 3" xfId="3"/>
    <cellStyle name="Millares 4" xfId="4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</xdr:row>
      <xdr:rowOff>152399</xdr:rowOff>
    </xdr:from>
    <xdr:ext cx="1209675" cy="771525"/>
    <xdr:pic>
      <xdr:nvPicPr>
        <xdr:cNvPr id="3" name="Imagen 2" descr="C:\Users\EDUARDO\UTEC\LOGO UTEC CON DENOMINACI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2899"/>
          <a:ext cx="120967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409576</xdr:colOff>
      <xdr:row>1</xdr:row>
      <xdr:rowOff>142875</xdr:rowOff>
    </xdr:from>
    <xdr:ext cx="1142999" cy="762000"/>
    <xdr:pic>
      <xdr:nvPicPr>
        <xdr:cNvPr id="3" name="Imagen 2" descr="C:\Users\EDUARDO\UTEC\LOGO UTEC CON DENOMINACI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333375"/>
          <a:ext cx="1142999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5"/>
  <sheetViews>
    <sheetView showGridLines="0" workbookViewId="0">
      <selection activeCell="F21" sqref="F21"/>
    </sheetView>
  </sheetViews>
  <sheetFormatPr baseColWidth="10" defaultRowHeight="12.75" x14ac:dyDescent="0.2"/>
  <cols>
    <col min="1" max="1" width="2.140625" style="38" customWidth="1"/>
    <col min="2" max="2" width="37.85546875" style="38" customWidth="1"/>
    <col min="3" max="3" width="28" style="38" bestFit="1" customWidth="1"/>
    <col min="4" max="4" width="17.42578125" style="41" hidden="1" customWidth="1"/>
    <col min="5" max="5" width="13.85546875" style="38" hidden="1" customWidth="1"/>
    <col min="6" max="6" width="17.85546875" style="38" customWidth="1"/>
    <col min="7" max="16384" width="11.42578125" style="38"/>
  </cols>
  <sheetData>
    <row r="3" spans="1:10" x14ac:dyDescent="0.2">
      <c r="G3" s="7"/>
      <c r="H3" s="7"/>
      <c r="I3" s="7"/>
    </row>
    <row r="4" spans="1:10" x14ac:dyDescent="0.2">
      <c r="G4" s="7"/>
      <c r="H4" s="63"/>
      <c r="I4" s="7"/>
    </row>
    <row r="5" spans="1:10" x14ac:dyDescent="0.2">
      <c r="G5" s="7"/>
      <c r="H5" s="63"/>
      <c r="I5" s="7"/>
    </row>
    <row r="6" spans="1:10" x14ac:dyDescent="0.2">
      <c r="G6" s="7"/>
      <c r="H6" s="7"/>
      <c r="I6" s="7"/>
    </row>
    <row r="7" spans="1:10" x14ac:dyDescent="0.2">
      <c r="A7" s="42"/>
    </row>
    <row r="8" spans="1:10" x14ac:dyDescent="0.2">
      <c r="A8" s="3"/>
    </row>
    <row r="9" spans="1:10" ht="25.5" x14ac:dyDescent="0.2">
      <c r="B9" s="77" t="s">
        <v>41</v>
      </c>
      <c r="C9" s="77" t="s">
        <v>42</v>
      </c>
      <c r="D9" s="72" t="s">
        <v>52</v>
      </c>
      <c r="E9" s="51" t="s">
        <v>54</v>
      </c>
      <c r="F9" s="72" t="s">
        <v>55</v>
      </c>
    </row>
    <row r="10" spans="1:10" x14ac:dyDescent="0.2">
      <c r="B10" s="78"/>
      <c r="C10" s="78"/>
      <c r="D10" s="73"/>
      <c r="E10" s="62">
        <v>7.0695999999999995E-2</v>
      </c>
      <c r="F10" s="73"/>
      <c r="G10" s="60"/>
      <c r="H10" s="60"/>
      <c r="I10" s="60"/>
    </row>
    <row r="11" spans="1:10" x14ac:dyDescent="0.2">
      <c r="B11" s="74" t="s">
        <v>39</v>
      </c>
      <c r="C11" s="43" t="s">
        <v>2</v>
      </c>
      <c r="D11" s="44">
        <v>122883.15380351714</v>
      </c>
      <c r="E11" s="44">
        <f>D11*$E$10</f>
        <v>8687.3474412934465</v>
      </c>
      <c r="F11" s="45">
        <f>SUM(D11:E11)</f>
        <v>131570.50124481058</v>
      </c>
      <c r="G11" s="39"/>
      <c r="I11" s="39"/>
      <c r="J11" s="61"/>
    </row>
    <row r="12" spans="1:10" x14ac:dyDescent="0.2">
      <c r="B12" s="75"/>
      <c r="C12" s="43" t="s">
        <v>3</v>
      </c>
      <c r="D12" s="46">
        <v>107346.20332261265</v>
      </c>
      <c r="E12" s="46">
        <f t="shared" ref="E12:E15" si="0">D12*$E$10</f>
        <v>7588.9471900954231</v>
      </c>
      <c r="F12" s="12">
        <f t="shared" ref="F12:F15" si="1">SUM(D12:E12)</f>
        <v>114935.15051270807</v>
      </c>
      <c r="G12" s="39"/>
      <c r="I12" s="39"/>
      <c r="J12" s="61"/>
    </row>
    <row r="13" spans="1:10" x14ac:dyDescent="0.2">
      <c r="B13" s="76"/>
      <c r="C13" s="43" t="s">
        <v>4</v>
      </c>
      <c r="D13" s="47">
        <v>102403.28147674087</v>
      </c>
      <c r="E13" s="47">
        <f t="shared" si="0"/>
        <v>7239.5023872796719</v>
      </c>
      <c r="F13" s="48">
        <f t="shared" si="1"/>
        <v>109642.78386402054</v>
      </c>
      <c r="G13" s="39"/>
      <c r="I13" s="39"/>
      <c r="J13" s="61"/>
    </row>
    <row r="14" spans="1:10" x14ac:dyDescent="0.2">
      <c r="B14" s="74" t="s">
        <v>40</v>
      </c>
      <c r="C14" s="49" t="s">
        <v>5</v>
      </c>
      <c r="D14" s="44">
        <v>88928.168339951037</v>
      </c>
      <c r="E14" s="44">
        <f t="shared" si="0"/>
        <v>6286.8657889611777</v>
      </c>
      <c r="F14" s="45">
        <f t="shared" si="1"/>
        <v>95215.034128912215</v>
      </c>
    </row>
    <row r="15" spans="1:10" x14ac:dyDescent="0.2">
      <c r="B15" s="76"/>
      <c r="C15" s="50" t="s">
        <v>37</v>
      </c>
      <c r="D15" s="47">
        <v>59839.459199999998</v>
      </c>
      <c r="E15" s="47">
        <f t="shared" si="0"/>
        <v>4230.4104076031999</v>
      </c>
      <c r="F15" s="48">
        <f t="shared" si="1"/>
        <v>64069.869607603199</v>
      </c>
    </row>
  </sheetData>
  <mergeCells count="6">
    <mergeCell ref="F9:F10"/>
    <mergeCell ref="B11:B13"/>
    <mergeCell ref="B14:B15"/>
    <mergeCell ref="B9:B10"/>
    <mergeCell ref="D9:D10"/>
    <mergeCell ref="C9:C10"/>
  </mergeCells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40"/>
  <sheetViews>
    <sheetView showGridLines="0" tabSelected="1" topLeftCell="A19" workbookViewId="0">
      <selection activeCell="G37" sqref="G37"/>
    </sheetView>
  </sheetViews>
  <sheetFormatPr baseColWidth="10" defaultRowHeight="12.75" x14ac:dyDescent="0.2"/>
  <cols>
    <col min="1" max="1" width="8.140625" style="38" customWidth="1"/>
    <col min="2" max="2" width="31.85546875" style="38" customWidth="1"/>
    <col min="3" max="3" width="12.5703125" style="38" customWidth="1"/>
    <col min="4" max="4" width="27.28515625" style="38" bestFit="1" customWidth="1"/>
    <col min="5" max="5" width="19.140625" style="38" hidden="1" customWidth="1"/>
    <col min="6" max="6" width="20.140625" style="38" hidden="1" customWidth="1"/>
    <col min="7" max="7" width="18.28515625" style="38" customWidth="1"/>
    <col min="8" max="16384" width="11.42578125" style="38"/>
  </cols>
  <sheetData>
    <row r="4" spans="2:8" x14ac:dyDescent="0.2">
      <c r="H4" s="39"/>
    </row>
    <row r="5" spans="2:8" x14ac:dyDescent="0.2">
      <c r="H5" s="39"/>
    </row>
    <row r="7" spans="2:8" s="7" customFormat="1" x14ac:dyDescent="0.2"/>
    <row r="8" spans="2:8" s="7" customFormat="1" x14ac:dyDescent="0.2">
      <c r="F8" s="54" t="s">
        <v>57</v>
      </c>
    </row>
    <row r="9" spans="2:8" s="7" customFormat="1" ht="25.5" x14ac:dyDescent="0.2">
      <c r="B9" s="52" t="s">
        <v>6</v>
      </c>
      <c r="C9" s="52" t="s">
        <v>38</v>
      </c>
      <c r="D9" s="52" t="s">
        <v>7</v>
      </c>
      <c r="E9" s="53" t="s">
        <v>53</v>
      </c>
      <c r="F9" s="64">
        <v>7.0695999999999995E-2</v>
      </c>
      <c r="G9" s="53" t="s">
        <v>56</v>
      </c>
    </row>
    <row r="10" spans="2:8" s="7" customFormat="1" x14ac:dyDescent="0.2">
      <c r="B10" s="79" t="s">
        <v>24</v>
      </c>
      <c r="C10" s="8">
        <v>14</v>
      </c>
      <c r="D10" s="9" t="s">
        <v>9</v>
      </c>
      <c r="E10" s="10">
        <v>168500.97838848201</v>
      </c>
      <c r="F10" s="11">
        <f>E10*$F$9</f>
        <v>11912.345168152124</v>
      </c>
      <c r="G10" s="12">
        <f>SUM(E10:F10)</f>
        <v>180413.32355663413</v>
      </c>
      <c r="H10" s="25"/>
    </row>
    <row r="11" spans="2:8" s="7" customFormat="1" x14ac:dyDescent="0.2">
      <c r="B11" s="79"/>
      <c r="C11" s="13">
        <v>13</v>
      </c>
      <c r="D11" s="14" t="s">
        <v>10</v>
      </c>
      <c r="E11" s="15">
        <v>159629.06738307112</v>
      </c>
      <c r="F11" s="16">
        <f t="shared" ref="F11:F38" si="0">E11*$F$9</f>
        <v>11285.136547713595</v>
      </c>
      <c r="G11" s="17">
        <f t="shared" ref="G11:G38" si="1">SUM(E11:F11)</f>
        <v>170914.20393078472</v>
      </c>
      <c r="H11" s="25"/>
    </row>
    <row r="12" spans="2:8" s="7" customFormat="1" x14ac:dyDescent="0.2">
      <c r="B12" s="79"/>
      <c r="C12" s="18">
        <v>12</v>
      </c>
      <c r="D12" s="19" t="s">
        <v>11</v>
      </c>
      <c r="E12" s="15">
        <v>143757.62364481977</v>
      </c>
      <c r="F12" s="21">
        <f t="shared" si="0"/>
        <v>10163.088961194178</v>
      </c>
      <c r="G12" s="22">
        <f t="shared" si="1"/>
        <v>153920.71260601396</v>
      </c>
      <c r="H12" s="25"/>
    </row>
    <row r="13" spans="2:8" s="7" customFormat="1" x14ac:dyDescent="0.2">
      <c r="B13" s="79"/>
      <c r="C13" s="23">
        <v>11</v>
      </c>
      <c r="D13" s="9" t="s">
        <v>12</v>
      </c>
      <c r="E13" s="10">
        <v>125982.44289112165</v>
      </c>
      <c r="F13" s="11">
        <f t="shared" si="0"/>
        <v>8906.4547826307353</v>
      </c>
      <c r="G13" s="24">
        <f t="shared" si="1"/>
        <v>134888.89767375239</v>
      </c>
      <c r="H13" s="25"/>
    </row>
    <row r="14" spans="2:8" s="7" customFormat="1" x14ac:dyDescent="0.2">
      <c r="B14" s="79"/>
      <c r="C14" s="26">
        <v>10</v>
      </c>
      <c r="D14" s="19" t="s">
        <v>13</v>
      </c>
      <c r="E14" s="20">
        <v>110368.74614226128</v>
      </c>
      <c r="F14" s="21">
        <f t="shared" si="0"/>
        <v>7802.6288772733033</v>
      </c>
      <c r="G14" s="22">
        <f t="shared" si="1"/>
        <v>118171.37501953459</v>
      </c>
      <c r="H14" s="25"/>
    </row>
    <row r="15" spans="2:8" s="7" customFormat="1" x14ac:dyDescent="0.2">
      <c r="B15" s="79"/>
      <c r="C15" s="8">
        <v>9</v>
      </c>
      <c r="D15" s="9" t="s">
        <v>14</v>
      </c>
      <c r="E15" s="15">
        <v>88928.168339951037</v>
      </c>
      <c r="F15" s="11">
        <f t="shared" si="0"/>
        <v>6286.8657889611777</v>
      </c>
      <c r="G15" s="24">
        <f t="shared" si="1"/>
        <v>95215.034128912215</v>
      </c>
      <c r="H15" s="25"/>
    </row>
    <row r="16" spans="2:8" s="7" customFormat="1" x14ac:dyDescent="0.2">
      <c r="B16" s="79"/>
      <c r="C16" s="18">
        <v>8</v>
      </c>
      <c r="D16" s="19" t="s">
        <v>15</v>
      </c>
      <c r="E16" s="20">
        <v>76979.404800000004</v>
      </c>
      <c r="F16" s="21">
        <f t="shared" si="0"/>
        <v>5442.1360017407997</v>
      </c>
      <c r="G16" s="22">
        <f t="shared" si="1"/>
        <v>82421.540801740804</v>
      </c>
      <c r="H16" s="25"/>
    </row>
    <row r="17" spans="2:8" s="7" customFormat="1" x14ac:dyDescent="0.2">
      <c r="B17" s="79"/>
      <c r="C17" s="27">
        <v>7</v>
      </c>
      <c r="D17" s="14" t="s">
        <v>16</v>
      </c>
      <c r="E17" s="15">
        <v>65627.477026014953</v>
      </c>
      <c r="F17" s="16">
        <f t="shared" si="0"/>
        <v>4639.6001158311528</v>
      </c>
      <c r="G17" s="17">
        <f t="shared" si="1"/>
        <v>70267.077141846108</v>
      </c>
      <c r="H17" s="25"/>
    </row>
    <row r="18" spans="2:8" s="7" customFormat="1" x14ac:dyDescent="0.2">
      <c r="B18" s="79"/>
      <c r="C18" s="26">
        <v>6</v>
      </c>
      <c r="D18" s="14" t="s">
        <v>17</v>
      </c>
      <c r="E18" s="20">
        <v>58537.626649987462</v>
      </c>
      <c r="F18" s="16">
        <f t="shared" si="0"/>
        <v>4138.3760536475129</v>
      </c>
      <c r="G18" s="22">
        <f t="shared" si="1"/>
        <v>62676.002703634978</v>
      </c>
      <c r="H18" s="25"/>
    </row>
    <row r="19" spans="2:8" s="7" customFormat="1" x14ac:dyDescent="0.2">
      <c r="B19" s="74" t="s">
        <v>18</v>
      </c>
      <c r="C19" s="23">
        <v>9</v>
      </c>
      <c r="D19" s="10" t="s">
        <v>19</v>
      </c>
      <c r="E19" s="9">
        <v>88928.168339951037</v>
      </c>
      <c r="F19" s="28">
        <f t="shared" si="0"/>
        <v>6286.8657889611777</v>
      </c>
      <c r="G19" s="29">
        <f t="shared" si="1"/>
        <v>95215.034128912215</v>
      </c>
      <c r="H19" s="25"/>
    </row>
    <row r="20" spans="2:8" s="7" customFormat="1" x14ac:dyDescent="0.2">
      <c r="B20" s="75"/>
      <c r="C20" s="26">
        <v>8</v>
      </c>
      <c r="D20" s="20" t="s">
        <v>20</v>
      </c>
      <c r="E20" s="19">
        <v>76979.180689806293</v>
      </c>
      <c r="F20" s="30">
        <f t="shared" si="0"/>
        <v>5442.1201580465449</v>
      </c>
      <c r="G20" s="31">
        <f t="shared" si="1"/>
        <v>82421.300847852835</v>
      </c>
      <c r="H20" s="25"/>
    </row>
    <row r="21" spans="2:8" s="7" customFormat="1" x14ac:dyDescent="0.2">
      <c r="B21" s="75"/>
      <c r="C21" s="27">
        <v>7</v>
      </c>
      <c r="D21" s="15" t="s">
        <v>21</v>
      </c>
      <c r="E21" s="14">
        <v>65627.315768597138</v>
      </c>
      <c r="F21" s="32">
        <f t="shared" si="0"/>
        <v>4639.5887155767432</v>
      </c>
      <c r="G21" s="24">
        <f t="shared" si="1"/>
        <v>70266.90448417388</v>
      </c>
      <c r="H21" s="25"/>
    </row>
    <row r="22" spans="2:8" s="7" customFormat="1" x14ac:dyDescent="0.2">
      <c r="B22" s="76"/>
      <c r="C22" s="27">
        <v>6</v>
      </c>
      <c r="D22" s="15" t="s">
        <v>22</v>
      </c>
      <c r="E22" s="14">
        <v>58537.626649987462</v>
      </c>
      <c r="F22" s="32">
        <f t="shared" si="0"/>
        <v>4138.3760536475129</v>
      </c>
      <c r="G22" s="17">
        <f t="shared" si="1"/>
        <v>62676.002703634978</v>
      </c>
      <c r="H22" s="25"/>
    </row>
    <row r="23" spans="2:8" s="7" customFormat="1" ht="15" customHeight="1" x14ac:dyDescent="0.2">
      <c r="B23" s="74" t="s">
        <v>23</v>
      </c>
      <c r="C23" s="68">
        <v>12</v>
      </c>
      <c r="D23" s="69" t="s">
        <v>59</v>
      </c>
      <c r="E23" s="70">
        <v>143758</v>
      </c>
      <c r="F23" s="71">
        <f t="shared" si="0"/>
        <v>10163.115567999999</v>
      </c>
      <c r="G23" s="88">
        <f t="shared" si="1"/>
        <v>153921.11556800001</v>
      </c>
      <c r="H23" s="25"/>
    </row>
    <row r="24" spans="2:8" s="7" customFormat="1" x14ac:dyDescent="0.2">
      <c r="B24" s="75"/>
      <c r="C24" s="67">
        <v>11</v>
      </c>
      <c r="D24" s="55" t="s">
        <v>60</v>
      </c>
      <c r="E24" s="15">
        <v>125982.44289112165</v>
      </c>
      <c r="F24" s="57">
        <f t="shared" si="0"/>
        <v>8906.4547826307353</v>
      </c>
      <c r="G24" s="88">
        <f t="shared" si="1"/>
        <v>134888.89767375239</v>
      </c>
      <c r="H24" s="25"/>
    </row>
    <row r="25" spans="2:8" s="7" customFormat="1" x14ac:dyDescent="0.2">
      <c r="B25" s="75"/>
      <c r="C25" s="36">
        <v>10</v>
      </c>
      <c r="D25" s="56" t="s">
        <v>58</v>
      </c>
      <c r="E25" s="20">
        <v>110368.74614226128</v>
      </c>
      <c r="F25" s="58">
        <f t="shared" si="0"/>
        <v>7802.6288772733033</v>
      </c>
      <c r="G25" s="88">
        <f t="shared" si="1"/>
        <v>118171.37501953459</v>
      </c>
      <c r="H25" s="25"/>
    </row>
    <row r="26" spans="2:8" s="7" customFormat="1" x14ac:dyDescent="0.2">
      <c r="B26" s="75"/>
      <c r="C26" s="27">
        <v>9</v>
      </c>
      <c r="D26" s="15" t="s">
        <v>25</v>
      </c>
      <c r="E26" s="15">
        <v>88928.254180401578</v>
      </c>
      <c r="F26" s="16">
        <f t="shared" si="0"/>
        <v>6286.8718575376697</v>
      </c>
      <c r="G26" s="17">
        <f t="shared" si="1"/>
        <v>95215.126037939248</v>
      </c>
      <c r="H26" s="25"/>
    </row>
    <row r="27" spans="2:8" s="7" customFormat="1" x14ac:dyDescent="0.2">
      <c r="B27" s="75"/>
      <c r="C27" s="26">
        <v>8</v>
      </c>
      <c r="D27" s="18" t="s">
        <v>26</v>
      </c>
      <c r="E27" s="20">
        <v>76979.263464526448</v>
      </c>
      <c r="F27" s="21">
        <f t="shared" si="0"/>
        <v>5442.1260098881612</v>
      </c>
      <c r="G27" s="22">
        <f t="shared" si="1"/>
        <v>82421.389474414609</v>
      </c>
      <c r="H27" s="25"/>
    </row>
    <row r="28" spans="2:8" s="7" customFormat="1" x14ac:dyDescent="0.2">
      <c r="B28" s="75"/>
      <c r="C28" s="27">
        <v>7</v>
      </c>
      <c r="D28" s="55" t="s">
        <v>28</v>
      </c>
      <c r="E28" s="10">
        <v>65627.477026014953</v>
      </c>
      <c r="F28" s="16">
        <f t="shared" si="0"/>
        <v>4639.6001158311528</v>
      </c>
      <c r="G28" s="17">
        <f t="shared" si="1"/>
        <v>70267.077141846108</v>
      </c>
      <c r="H28" s="25"/>
    </row>
    <row r="29" spans="2:8" s="7" customFormat="1" x14ac:dyDescent="0.2">
      <c r="B29" s="75"/>
      <c r="C29" s="27">
        <v>6</v>
      </c>
      <c r="D29" s="55" t="s">
        <v>27</v>
      </c>
      <c r="E29" s="15">
        <v>58537.626649987462</v>
      </c>
      <c r="F29" s="16">
        <f t="shared" si="0"/>
        <v>4138.3760536475129</v>
      </c>
      <c r="G29" s="17">
        <f t="shared" si="1"/>
        <v>62676.002703634978</v>
      </c>
      <c r="H29" s="25"/>
    </row>
    <row r="30" spans="2:8" s="35" customFormat="1" x14ac:dyDescent="0.2">
      <c r="B30" s="76"/>
      <c r="C30" s="26">
        <v>5</v>
      </c>
      <c r="D30" s="56" t="s">
        <v>29</v>
      </c>
      <c r="E30" s="20">
        <v>52084.306514302611</v>
      </c>
      <c r="F30" s="16">
        <f t="shared" si="0"/>
        <v>3682.152133335137</v>
      </c>
      <c r="G30" s="22">
        <f t="shared" si="1"/>
        <v>55766.458647637744</v>
      </c>
      <c r="H30" s="25"/>
    </row>
    <row r="31" spans="2:8" s="7" customFormat="1" x14ac:dyDescent="0.2">
      <c r="B31" s="74" t="s">
        <v>30</v>
      </c>
      <c r="C31" s="33">
        <v>5</v>
      </c>
      <c r="D31" s="34" t="s">
        <v>31</v>
      </c>
      <c r="E31" s="34">
        <v>52084.306514302611</v>
      </c>
      <c r="F31" s="28">
        <f t="shared" si="0"/>
        <v>3682.152133335137</v>
      </c>
      <c r="G31" s="17">
        <f t="shared" si="1"/>
        <v>55766.458647637744</v>
      </c>
      <c r="H31" s="25"/>
    </row>
    <row r="32" spans="2:8" s="7" customFormat="1" x14ac:dyDescent="0.2">
      <c r="B32" s="75"/>
      <c r="C32" s="36">
        <v>4</v>
      </c>
      <c r="D32" s="20" t="s">
        <v>32</v>
      </c>
      <c r="E32" s="59">
        <v>48826.048270041509</v>
      </c>
      <c r="F32" s="30">
        <f t="shared" si="0"/>
        <v>3451.8063084988544</v>
      </c>
      <c r="G32" s="22">
        <f t="shared" si="1"/>
        <v>52277.854578540362</v>
      </c>
      <c r="H32" s="25"/>
    </row>
    <row r="33" spans="2:8" s="7" customFormat="1" x14ac:dyDescent="0.2">
      <c r="B33" s="75"/>
      <c r="C33" s="37">
        <v>3</v>
      </c>
      <c r="D33" s="55" t="s">
        <v>33</v>
      </c>
      <c r="E33" s="34">
        <v>44345.182269903009</v>
      </c>
      <c r="F33" s="57">
        <f t="shared" si="0"/>
        <v>3135.0270057530629</v>
      </c>
      <c r="G33" s="17">
        <f t="shared" si="1"/>
        <v>47480.209275656074</v>
      </c>
      <c r="H33" s="25"/>
    </row>
    <row r="34" spans="2:8" s="7" customFormat="1" x14ac:dyDescent="0.2">
      <c r="B34" s="76"/>
      <c r="C34" s="37">
        <v>2</v>
      </c>
      <c r="D34" s="56" t="s">
        <v>34</v>
      </c>
      <c r="E34" s="20">
        <v>40169.651978645503</v>
      </c>
      <c r="F34" s="58">
        <f t="shared" si="0"/>
        <v>2839.8337162823223</v>
      </c>
      <c r="G34" s="22">
        <f t="shared" si="1"/>
        <v>43009.485694927826</v>
      </c>
      <c r="H34" s="25"/>
    </row>
    <row r="35" spans="2:8" s="7" customFormat="1" x14ac:dyDescent="0.2">
      <c r="B35" s="74" t="s">
        <v>8</v>
      </c>
      <c r="C35" s="23">
        <v>2</v>
      </c>
      <c r="D35" s="14" t="s">
        <v>35</v>
      </c>
      <c r="E35" s="15">
        <v>40169.651978645503</v>
      </c>
      <c r="F35" s="28">
        <f t="shared" si="0"/>
        <v>2839.8337162823223</v>
      </c>
      <c r="G35" s="24">
        <f t="shared" si="1"/>
        <v>43009.485694927826</v>
      </c>
      <c r="H35" s="25"/>
    </row>
    <row r="36" spans="2:8" s="7" customFormat="1" x14ac:dyDescent="0.2">
      <c r="B36" s="76"/>
      <c r="C36" s="26">
        <v>1</v>
      </c>
      <c r="D36" s="14" t="s">
        <v>36</v>
      </c>
      <c r="E36" s="20">
        <v>36851.305419002842</v>
      </c>
      <c r="F36" s="30">
        <f t="shared" si="0"/>
        <v>2605.2398879018247</v>
      </c>
      <c r="G36" s="22">
        <f t="shared" si="1"/>
        <v>39456.545306904663</v>
      </c>
      <c r="H36" s="25"/>
    </row>
    <row r="37" spans="2:8" s="7" customFormat="1" x14ac:dyDescent="0.2">
      <c r="B37" s="65"/>
      <c r="C37" s="8"/>
      <c r="D37" s="10" t="s">
        <v>1</v>
      </c>
      <c r="E37" s="10">
        <v>177370.27616531996</v>
      </c>
      <c r="F37" s="28">
        <f t="shared" si="0"/>
        <v>12539.369043783459</v>
      </c>
      <c r="G37" s="24">
        <f t="shared" si="1"/>
        <v>189909.64520910342</v>
      </c>
      <c r="H37" s="25"/>
    </row>
    <row r="38" spans="2:8" x14ac:dyDescent="0.2">
      <c r="B38" s="66"/>
      <c r="C38" s="18"/>
      <c r="D38" s="20" t="s">
        <v>0</v>
      </c>
      <c r="E38" s="20">
        <v>168500.97838848201</v>
      </c>
      <c r="F38" s="30">
        <f t="shared" si="0"/>
        <v>11912.345168152124</v>
      </c>
      <c r="G38" s="22">
        <f t="shared" si="1"/>
        <v>180413.32355663413</v>
      </c>
    </row>
    <row r="39" spans="2:8" x14ac:dyDescent="0.2">
      <c r="E39" s="39"/>
      <c r="F39" s="39"/>
      <c r="G39" s="40"/>
    </row>
    <row r="40" spans="2:8" x14ac:dyDescent="0.2">
      <c r="E40" s="39"/>
      <c r="F40" s="39"/>
      <c r="G40" s="40"/>
    </row>
  </sheetData>
  <mergeCells count="5">
    <mergeCell ref="B31:B34"/>
    <mergeCell ref="B35:B36"/>
    <mergeCell ref="B23:B30"/>
    <mergeCell ref="B10:B18"/>
    <mergeCell ref="B19:B22"/>
  </mergeCells>
  <pageMargins left="0.7" right="0.7" top="0.75" bottom="0.75" header="0.3" footer="0.3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3"/>
  <sheetViews>
    <sheetView showGridLines="0" workbookViewId="0">
      <selection activeCell="G16" sqref="G16"/>
    </sheetView>
  </sheetViews>
  <sheetFormatPr baseColWidth="10" defaultRowHeight="15" x14ac:dyDescent="0.25"/>
  <cols>
    <col min="1" max="1" width="2.140625" style="1" customWidth="1"/>
    <col min="2" max="2" width="34.5703125" style="1" customWidth="1"/>
    <col min="3" max="3" width="22" style="1" hidden="1" customWidth="1"/>
    <col min="4" max="5" width="15.28515625" style="1" customWidth="1"/>
    <col min="6" max="6" width="13.140625" style="1" customWidth="1"/>
    <col min="7" max="16384" width="11.42578125" style="1"/>
  </cols>
  <sheetData>
    <row r="7" spans="1:6" ht="15.75" customHeight="1" x14ac:dyDescent="0.25">
      <c r="A7" s="2"/>
      <c r="D7" s="82" t="s">
        <v>44</v>
      </c>
      <c r="E7" s="83"/>
      <c r="F7" s="84"/>
    </row>
    <row r="8" spans="1:6" ht="15" customHeight="1" x14ac:dyDescent="0.25">
      <c r="A8" s="3"/>
      <c r="D8" s="85"/>
      <c r="E8" s="86"/>
      <c r="F8" s="87"/>
    </row>
    <row r="9" spans="1:6" ht="15" customHeight="1" x14ac:dyDescent="0.25">
      <c r="B9" s="80" t="s">
        <v>50</v>
      </c>
      <c r="C9" s="80" t="s">
        <v>43</v>
      </c>
      <c r="D9" s="80" t="s">
        <v>45</v>
      </c>
      <c r="E9" s="80" t="s">
        <v>51</v>
      </c>
      <c r="F9" s="80" t="s">
        <v>46</v>
      </c>
    </row>
    <row r="10" spans="1:6" x14ac:dyDescent="0.25">
      <c r="B10" s="81"/>
      <c r="C10" s="81"/>
      <c r="D10" s="81"/>
      <c r="E10" s="81"/>
      <c r="F10" s="81"/>
    </row>
    <row r="11" spans="1:6" x14ac:dyDescent="0.25">
      <c r="B11" s="5" t="s">
        <v>47</v>
      </c>
      <c r="C11" s="6">
        <f>226368/2/(40)</f>
        <v>2829.6</v>
      </c>
      <c r="D11" s="4">
        <f t="shared" ref="D11:D13" si="0">+C11*5</f>
        <v>14148</v>
      </c>
      <c r="E11" s="4">
        <f>+C11*10</f>
        <v>28296</v>
      </c>
      <c r="F11" s="4">
        <f>+C11*15</f>
        <v>42444</v>
      </c>
    </row>
    <row r="12" spans="1:6" x14ac:dyDescent="0.25">
      <c r="B12" s="5" t="s">
        <v>48</v>
      </c>
      <c r="C12" s="6">
        <f>158900/2/(40)</f>
        <v>1986.25</v>
      </c>
      <c r="D12" s="4">
        <f t="shared" ref="D12" si="1">+C12*5</f>
        <v>9931.25</v>
      </c>
      <c r="E12" s="4">
        <f t="shared" ref="E12:E13" si="2">+C12*10</f>
        <v>19862.5</v>
      </c>
      <c r="F12" s="4">
        <f t="shared" ref="F12:F13" si="3">+C12*15</f>
        <v>29793.75</v>
      </c>
    </row>
    <row r="13" spans="1:6" x14ac:dyDescent="0.25">
      <c r="B13" s="5" t="s">
        <v>49</v>
      </c>
      <c r="C13" s="6">
        <f>118921/2/(40)</f>
        <v>1486.5125</v>
      </c>
      <c r="D13" s="4">
        <f t="shared" si="0"/>
        <v>7432.5625</v>
      </c>
      <c r="E13" s="4">
        <f t="shared" si="2"/>
        <v>14865.125</v>
      </c>
      <c r="F13" s="4">
        <f t="shared" si="3"/>
        <v>22297.6875</v>
      </c>
    </row>
  </sheetData>
  <mergeCells count="6">
    <mergeCell ref="C9:C10"/>
    <mergeCell ref="D9:D10"/>
    <mergeCell ref="D7:F8"/>
    <mergeCell ref="B9:B10"/>
    <mergeCell ref="F9:F10"/>
    <mergeCell ref="E9:E10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Docentes</vt:lpstr>
      <vt:lpstr>No Docentes</vt:lpstr>
      <vt:lpstr>Otros datos</vt:lpstr>
      <vt:lpstr>Docentes!Área_de_impresión</vt:lpstr>
      <vt:lpstr>'No Docentes'!Área_de_impresión</vt:lpstr>
      <vt:lpstr>'Otros datos'!Área_de_impresión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Garcia</dc:creator>
  <cp:lastModifiedBy>Dahiana Martin Ferreira</cp:lastModifiedBy>
  <cp:lastPrinted>2018-01-19T18:28:35Z</cp:lastPrinted>
  <dcterms:created xsi:type="dcterms:W3CDTF">2017-01-19T19:07:12Z</dcterms:created>
  <dcterms:modified xsi:type="dcterms:W3CDTF">2022-02-04T15:42:50Z</dcterms:modified>
</cp:coreProperties>
</file>